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yram\Google Drive New\ABET on Google Drive\Course evaluation sheets v4\"/>
    </mc:Choice>
  </mc:AlternateContent>
  <xr:revisionPtr revIDLastSave="0" documentId="10_ncr:100000_{FA53785B-A788-4B1E-BCDA-AD5271C455C6}" xr6:coauthVersionLast="31" xr6:coauthVersionMax="31" xr10:uidLastSave="{00000000-0000-0000-0000-000000000000}"/>
  <bookViews>
    <workbookView xWindow="-12" yWindow="-12" windowWidth="15384" windowHeight="2880" activeTab="3" xr2:uid="{00000000-000D-0000-FFFF-FFFF00000000}"/>
  </bookViews>
  <sheets>
    <sheet name="Cover" sheetId="1" r:id="rId1"/>
    <sheet name="Explanations" sheetId="2" r:id="rId2"/>
    <sheet name="Evaluation" sheetId="3" r:id="rId3"/>
    <sheet name="Summary" sheetId="4" r:id="rId4"/>
  </sheets>
  <definedNames>
    <definedName name="direct_measurement_avg_column">Evaluation!$O$7:$O$21</definedName>
    <definedName name="direct_measurement_column">Evaluation!$P$7:$P$21</definedName>
    <definedName name="no_in_class">Evaluation!$H$3</definedName>
    <definedName name="no_who_answered_survey">Evaluation!$P$3</definedName>
    <definedName name="_xlnm.Print_Area" localSheetId="0">Cover!$A$2:$B$9</definedName>
    <definedName name="_xlnm.Print_Area" localSheetId="2">Evaluation!$A$1:$Q$21</definedName>
    <definedName name="_xlnm.Print_Area" localSheetId="3">Summary!$A$1:$H$15</definedName>
    <definedName name="so_col1">Evaluation!$C$7:$C$21</definedName>
    <definedName name="so_col2">Evaluation!$D$7:$D$21</definedName>
    <definedName name="so_col3">Evaluation!$E$7:$E$21</definedName>
    <definedName name="so_col4">Evaluation!$F$7:$F$21</definedName>
    <definedName name="so_col5">Evaluation!$G$7:$G$21</definedName>
    <definedName name="so_cols_all">Evaluation!$C$7:$G$21</definedName>
    <definedName name="so_column">Evaluation!$C$7:$C$21</definedName>
    <definedName name="survey_column">Evaluation!$L$7:$L$21</definedName>
  </definedNames>
  <calcPr calcId="179017"/>
</workbook>
</file>

<file path=xl/calcChain.xml><?xml version="1.0" encoding="utf-8"?>
<calcChain xmlns="http://schemas.openxmlformats.org/spreadsheetml/2006/main">
  <c r="J5" i="4" l="1"/>
  <c r="J6" i="4"/>
  <c r="J7" i="4"/>
  <c r="J8" i="4"/>
  <c r="K8" i="4" s="1"/>
  <c r="J9" i="4"/>
  <c r="K9" i="4" s="1"/>
  <c r="J10" i="4"/>
  <c r="I5" i="4"/>
  <c r="I6" i="4"/>
  <c r="I7" i="4"/>
  <c r="I8" i="4"/>
  <c r="I9" i="4"/>
  <c r="I10" i="4"/>
  <c r="I4" i="4"/>
  <c r="J4" i="4"/>
  <c r="K4" i="4" l="1"/>
  <c r="K10" i="4"/>
  <c r="K7" i="4"/>
  <c r="K6" i="4"/>
  <c r="K5" i="4"/>
  <c r="D4" i="4"/>
  <c r="G5" i="4"/>
  <c r="G6" i="4"/>
  <c r="G7" i="4"/>
  <c r="G8" i="4"/>
  <c r="H8" i="4" s="1"/>
  <c r="G9" i="4"/>
  <c r="H9" i="4" s="1"/>
  <c r="G10" i="4"/>
  <c r="F5" i="4"/>
  <c r="F6" i="4"/>
  <c r="F7" i="4"/>
  <c r="F8" i="4"/>
  <c r="F9" i="4"/>
  <c r="F10" i="4"/>
  <c r="D5" i="4"/>
  <c r="D6" i="4"/>
  <c r="D7" i="4"/>
  <c r="D8" i="4"/>
  <c r="E8" i="4" s="1"/>
  <c r="D9" i="4"/>
  <c r="E9" i="4" s="1"/>
  <c r="D10" i="4"/>
  <c r="C5" i="4"/>
  <c r="C6" i="4"/>
  <c r="C7" i="4"/>
  <c r="C8" i="4"/>
  <c r="C9" i="4"/>
  <c r="C10" i="4"/>
  <c r="G4" i="4"/>
  <c r="F4" i="4"/>
  <c r="C4" i="4"/>
  <c r="H10" i="4" l="1"/>
  <c r="E10" i="4"/>
  <c r="E4" i="4"/>
  <c r="E7" i="4"/>
  <c r="H7" i="4"/>
  <c r="E6" i="4"/>
  <c r="H6" i="4"/>
  <c r="H4" i="4"/>
  <c r="E5" i="4"/>
  <c r="H5" i="4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</calcChain>
</file>

<file path=xl/sharedStrings.xml><?xml version="1.0" encoding="utf-8"?>
<sst xmlns="http://schemas.openxmlformats.org/spreadsheetml/2006/main" count="80" uniqueCount="80">
  <si>
    <t>EVALUATION AND INTERPRETATION OF COURSE LEARNING OUTOMES AND CONTRIBUTION TO STUDENT OUTCOMES</t>
  </si>
  <si>
    <t>COURSE CODE:</t>
  </si>
  <si>
    <t>COURSE NAME:</t>
  </si>
  <si>
    <t>SEMESTER:</t>
  </si>
  <si>
    <t>INSTRUCTOR:</t>
  </si>
  <si>
    <t>DATE:</t>
  </si>
  <si>
    <t>SIGNATURE:</t>
  </si>
  <si>
    <t xml:space="preserve">Student Outcomes: </t>
  </si>
  <si>
    <t>Graduates of the Computer Engineering program should attain</t>
  </si>
  <si>
    <t>Achievement Level</t>
  </si>
  <si>
    <t>NA &gt;= 75 %</t>
  </si>
  <si>
    <t>50 &lt;= NA &lt; 75</t>
  </si>
  <si>
    <t>25 &lt;= NA &lt; 50</t>
  </si>
  <si>
    <t>NA &lt; 25</t>
  </si>
  <si>
    <t># of students who answered the survey:</t>
  </si>
  <si>
    <t># of students in class:</t>
  </si>
  <si>
    <t>Course Learning Outcome / Performance Indicator</t>
  </si>
  <si>
    <t>Achievement Level 4 (Excellent)</t>
  </si>
  <si>
    <t>Achievement Level 3 (Good)</t>
  </si>
  <si>
    <t xml:space="preserve">Achievement Level 2 </t>
  </si>
  <si>
    <t>( Below expectations)</t>
  </si>
  <si>
    <t xml:space="preserve">Achievement Level 1 </t>
  </si>
  <si>
    <t>( Much below expectations)</t>
  </si>
  <si>
    <t># of students obtaining satisfactory achievement level according to survey</t>
  </si>
  <si>
    <t>As measured by exam, labs, assignments, etc., or instructor’s impression if these are not available</t>
  </si>
  <si>
    <t>Evaluation, Comments &amp; Action to be taken for Improvement (if any)</t>
  </si>
  <si>
    <t xml:space="preserve">Method of direct measurement </t>
  </si>
  <si>
    <t>Specific evidence</t>
  </si>
  <si>
    <t># of students obtaining satisfactory achievement level according to direct measurement methods</t>
  </si>
  <si>
    <t>CLO No.</t>
  </si>
  <si>
    <t>Summary of contribution to student outcomes:</t>
  </si>
  <si>
    <t>Student Outcome</t>
  </si>
  <si>
    <t>According to Survey</t>
  </si>
  <si>
    <t>Max possible according to survey</t>
  </si>
  <si>
    <t>Max possible according to direct measurement</t>
  </si>
  <si>
    <t>% of success according to survey</t>
  </si>
  <si>
    <t>% of success according to direct measurement</t>
  </si>
  <si>
    <t>According to direct measurement</t>
  </si>
  <si>
    <t xml:space="preserve">Numeric Achievement (NA) = ( score obtained   / max score possible) </t>
  </si>
  <si>
    <t>password to unprotect: secret</t>
  </si>
  <si>
    <t>Summary evaluation:</t>
  </si>
  <si>
    <t>Color code:</t>
  </si>
  <si>
    <t>Determined at Design time</t>
  </si>
  <si>
    <t>Determined at course evalaution time</t>
  </si>
  <si>
    <t>There should be at least 10 course learning outcomes/performance indicators for each course.</t>
  </si>
  <si>
    <t>Assessment Report for Course Learning Outcomes - CMPE 318 Principles of Programming Languages</t>
  </si>
  <si>
    <t xml:space="preserve">In case the level of achievement cannot be easily judged by rubrics, and a numeric score will be used for assessment of student performance, the following mapping between numeric scores and degree of achievement will be used. </t>
  </si>
  <si>
    <t>For direct measurement, achievement levels 3 and 4 are to be called "satisfactory" and achievement levels 1 and 2 are to be  called "unsatisfactory". For survey results (which are based on a scale of 1 to 5), achievement levels 4 and 5 are to be called "satisfactory" and  achievement levels 1, 2 and 3 are to be called "unsatisfactory".</t>
  </si>
  <si>
    <t>Contribution to student outcomes (if any). If an outcome has sub-parts, use only sub-parts.</t>
  </si>
  <si>
    <t>Average grade (out of 4)</t>
  </si>
  <si>
    <t>Data Points</t>
  </si>
  <si>
    <t>Average for course</t>
  </si>
  <si>
    <t>sum of (avg*no_in_class)</t>
  </si>
  <si>
    <t>CMPE318</t>
  </si>
  <si>
    <t>Principles of Programming Languages</t>
  </si>
  <si>
    <t>Draw an annotated parse tree for a given input and attribute grammar</t>
  </si>
  <si>
    <t>Have knowledge of various programming languages, their features, history and category</t>
  </si>
  <si>
    <t>Use LR parsing tables for bottom up parsing of a given input</t>
  </si>
  <si>
    <t>Work effectively with context free grammars</t>
  </si>
  <si>
    <t>Draw a parse tree for a sentence in a language, given its grammar</t>
  </si>
  <si>
    <t>Derive a sentence in a language, given its grammar</t>
  </si>
  <si>
    <t>Demonstrate that a specific grammar is ambiguous</t>
  </si>
  <si>
    <t>Write a simple lexical  analyzer</t>
  </si>
  <si>
    <t>Write a simple top-down parser</t>
  </si>
  <si>
    <t>Show the contents of the system stack after several function calls</t>
  </si>
  <si>
    <t>Differentiate  between static and dynamic scope</t>
  </si>
  <si>
    <t>Trace output of programs with various parameter passing methods</t>
  </si>
  <si>
    <t>Be familiar with the implementation techniques of object-oriented constructs</t>
  </si>
  <si>
    <t>Write and trace simple programs in the Haskell Functional Programming Language</t>
  </si>
  <si>
    <t>The parse tree is correctly drawn and fully annotated in the correct way</t>
  </si>
  <si>
    <t>The parse tree is correctly drawn but only partially annotated in the correct way</t>
  </si>
  <si>
    <t>The parse tree is correctly drawn but not annotated at all</t>
  </si>
  <si>
    <t>The parse tree is not drawn correctly</t>
  </si>
  <si>
    <t>3. an ability to communicate effectively with a range of audiences</t>
  </si>
  <si>
    <t>7. an ability to acquire and apply new knowledge as needed, using appropriate learning strategies.</t>
  </si>
  <si>
    <t>6. an ability to develop and conduct appropriate experimentation, analyze and interpret data, and use engineering judgment to draw conclusions</t>
  </si>
  <si>
    <t>5. an ability to function effectively on a team whose members together provide leadership, create a collaborative and inclusive environment, establish goals, plan tasks, and meet objectives</t>
  </si>
  <si>
    <t>4. an ability to recognize ethical and professional responsibilities in engineering situations and make informed judgments, which must consider the impact of engineering solutions in global, economic, environmental, and societal contexts</t>
  </si>
  <si>
    <t>2. an ability to apply engineering design to produce solutions that meet specified needs with consideration of public health, safety, and welfare, as well as global, cultural, social, environmental, and economic factors</t>
  </si>
  <si>
    <t>1. an ability to identify, formulate, and solve complex engineering problems by applying principles of engineering, science, and mathematics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</si>
</sst>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10"/>
      <color rgb="FF000000"/>
      <name val="Times New Roman"/>
      <family val="1"/>
      <charset val="162"/>
    </font>
    <font>
      <b/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rgb="FF000000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9"/>
      <color rgb="FF000000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4506668294322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 wrapText="1"/>
    </xf>
    <xf numFmtId="0" fontId="0" fillId="0" borderId="0" xfId="0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7" fillId="0" borderId="7" xfId="0" applyFont="1" applyBorder="1" applyAlignment="1">
      <alignment horizontal="justify"/>
    </xf>
    <xf numFmtId="9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wrapText="1"/>
    </xf>
    <xf numFmtId="9" fontId="9" fillId="2" borderId="11" xfId="0" applyNumberFormat="1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4" fillId="2" borderId="6" xfId="0" applyFont="1" applyFill="1" applyBorder="1" applyAlignment="1">
      <alignment vertical="top" wrapText="1"/>
    </xf>
    <xf numFmtId="0" fontId="10" fillId="0" borderId="0" xfId="0" applyFont="1"/>
    <xf numFmtId="0" fontId="14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1" fillId="3" borderId="4" xfId="0" applyFont="1" applyFill="1" applyBorder="1" applyAlignment="1">
      <alignment horizontal="left" vertical="top" wrapText="1"/>
    </xf>
    <xf numFmtId="0" fontId="11" fillId="3" borderId="4" xfId="0" applyFont="1" applyFill="1" applyBorder="1" applyAlignment="1" applyProtection="1">
      <alignment horizontal="center" vertical="top" wrapText="1"/>
      <protection locked="0"/>
    </xf>
    <xf numFmtId="0" fontId="7" fillId="3" borderId="5" xfId="0" applyFont="1" applyFill="1" applyBorder="1" applyAlignment="1" applyProtection="1">
      <alignment vertical="top" wrapText="1"/>
      <protection locked="0"/>
    </xf>
    <xf numFmtId="0" fontId="11" fillId="3" borderId="1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/>
    <xf numFmtId="0" fontId="7" fillId="0" borderId="0" xfId="0" applyFont="1" applyFill="1" applyBorder="1" applyAlignment="1">
      <alignment horizontal="justify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3" borderId="0" xfId="0" applyFill="1" applyAlignment="1">
      <alignment wrapText="1"/>
    </xf>
    <xf numFmtId="0" fontId="0" fillId="4" borderId="0" xfId="0" applyFill="1" applyAlignment="1">
      <alignment horizontal="left" wrapText="1"/>
    </xf>
    <xf numFmtId="0" fontId="11" fillId="4" borderId="4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0" fillId="4" borderId="1" xfId="0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wrapText="1"/>
    </xf>
    <xf numFmtId="0" fontId="7" fillId="5" borderId="7" xfId="0" applyFont="1" applyFill="1" applyBorder="1" applyAlignment="1">
      <alignment horizontal="justify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5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2" fontId="0" fillId="0" borderId="0" xfId="0" applyNumberFormat="1" applyAlignment="1"/>
    <xf numFmtId="2" fontId="14" fillId="2" borderId="4" xfId="0" applyNumberFormat="1" applyFont="1" applyFill="1" applyBorder="1" applyAlignment="1">
      <alignment vertical="top" wrapText="1"/>
    </xf>
    <xf numFmtId="2" fontId="7" fillId="4" borderId="4" xfId="0" applyNumberFormat="1" applyFont="1" applyFill="1" applyBorder="1" applyAlignment="1" applyProtection="1">
      <alignment horizontal="center" vertical="center" wrapText="1"/>
      <protection locked="0"/>
    </xf>
    <xf numFmtId="2" fontId="11" fillId="4" borderId="4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>
      <alignment horizontal="center"/>
    </xf>
    <xf numFmtId="0" fontId="11" fillId="3" borderId="4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7" fillId="3" borderId="4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/>
    <xf numFmtId="0" fontId="14" fillId="2" borderId="5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vertical="top" wrapText="1"/>
    </xf>
    <xf numFmtId="0" fontId="14" fillId="2" borderId="8" xfId="0" applyFont="1" applyFill="1" applyBorder="1" applyAlignment="1">
      <alignment vertical="top" wrapText="1"/>
    </xf>
    <xf numFmtId="0" fontId="14" fillId="2" borderId="2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14" fillId="2" borderId="5" xfId="0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0" fontId="13" fillId="2" borderId="1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3" fillId="2" borderId="18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4" borderId="12" xfId="0" applyFill="1" applyBorder="1" applyAlignment="1" applyProtection="1">
      <alignment horizontal="left"/>
      <protection locked="0"/>
    </xf>
    <xf numFmtId="0" fontId="0" fillId="4" borderId="13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9" fontId="15" fillId="4" borderId="10" xfId="0" applyNumberFormat="1" applyFont="1" applyFill="1" applyBorder="1" applyAlignment="1">
      <alignment horizontal="center"/>
    </xf>
    <xf numFmtId="0" fontId="15" fillId="4" borderId="1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9" fontId="9" fillId="2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0"/>
  <sheetViews>
    <sheetView workbookViewId="0">
      <selection activeCell="D8" sqref="D8"/>
    </sheetView>
  </sheetViews>
  <sheetFormatPr defaultRowHeight="14.4" x14ac:dyDescent="0.3"/>
  <cols>
    <col min="1" max="1" width="42.5546875" customWidth="1"/>
    <col min="2" max="2" width="55.44140625" customWidth="1"/>
  </cols>
  <sheetData>
    <row r="2" spans="1:2" ht="96.6" customHeight="1" x14ac:dyDescent="0.3">
      <c r="A2" s="65" t="s">
        <v>0</v>
      </c>
      <c r="B2" s="66"/>
    </row>
    <row r="3" spans="1:2" ht="26.4" customHeight="1" thickBot="1" x14ac:dyDescent="0.35">
      <c r="A3" s="9"/>
    </row>
    <row r="4" spans="1:2" ht="25.95" customHeight="1" thickBot="1" x14ac:dyDescent="0.35">
      <c r="A4" s="2" t="s">
        <v>1</v>
      </c>
      <c r="B4" s="3" t="s">
        <v>53</v>
      </c>
    </row>
    <row r="5" spans="1:2" ht="21.6" customHeight="1" thickBot="1" x14ac:dyDescent="0.35">
      <c r="A5" s="4" t="s">
        <v>2</v>
      </c>
      <c r="B5" s="5" t="s">
        <v>54</v>
      </c>
    </row>
    <row r="6" spans="1:2" ht="21.6" customHeight="1" thickBot="1" x14ac:dyDescent="0.35">
      <c r="A6" s="4" t="s">
        <v>3</v>
      </c>
      <c r="B6" s="5"/>
    </row>
    <row r="7" spans="1:2" ht="22.2" customHeight="1" thickBot="1" x14ac:dyDescent="0.35">
      <c r="A7" s="4" t="s">
        <v>4</v>
      </c>
      <c r="B7" s="5"/>
    </row>
    <row r="8" spans="1:2" ht="30" customHeight="1" thickBot="1" x14ac:dyDescent="0.35">
      <c r="A8" s="4" t="s">
        <v>5</v>
      </c>
      <c r="B8" s="6"/>
    </row>
    <row r="9" spans="1:2" ht="32.4" customHeight="1" thickBot="1" x14ac:dyDescent="0.35">
      <c r="A9" s="4" t="s">
        <v>6</v>
      </c>
      <c r="B9" s="6"/>
    </row>
    <row r="10" spans="1:2" x14ac:dyDescent="0.3">
      <c r="A10" s="7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7"/>
  <sheetViews>
    <sheetView workbookViewId="0">
      <selection activeCell="B15" sqref="B15"/>
    </sheetView>
  </sheetViews>
  <sheetFormatPr defaultRowHeight="14.4" x14ac:dyDescent="0.3"/>
  <cols>
    <col min="2" max="2" width="71.6640625" customWidth="1"/>
    <col min="3" max="3" width="14.44140625" customWidth="1"/>
  </cols>
  <sheetData>
    <row r="1" spans="2:2" x14ac:dyDescent="0.3">
      <c r="B1" s="8" t="s">
        <v>7</v>
      </c>
    </row>
    <row r="2" spans="2:2" ht="31.2" customHeight="1" thickBot="1" x14ac:dyDescent="0.35">
      <c r="B2" s="13" t="s">
        <v>8</v>
      </c>
    </row>
    <row r="3" spans="2:2" ht="36.6" customHeight="1" thickBot="1" x14ac:dyDescent="0.35">
      <c r="B3" s="14" t="s">
        <v>79</v>
      </c>
    </row>
    <row r="4" spans="2:2" ht="11.4" customHeight="1" thickBot="1" x14ac:dyDescent="0.35">
      <c r="B4" s="48"/>
    </row>
    <row r="5" spans="2:2" ht="42.6" customHeight="1" thickBot="1" x14ac:dyDescent="0.35">
      <c r="B5" s="14" t="s">
        <v>78</v>
      </c>
    </row>
    <row r="6" spans="2:2" ht="12.6" customHeight="1" thickBot="1" x14ac:dyDescent="0.35">
      <c r="B6" s="48"/>
    </row>
    <row r="7" spans="2:2" ht="14.4" customHeight="1" thickBot="1" x14ac:dyDescent="0.35">
      <c r="B7" s="14" t="s">
        <v>73</v>
      </c>
    </row>
    <row r="8" spans="2:2" ht="10.8" customHeight="1" thickBot="1" x14ac:dyDescent="0.35">
      <c r="B8" s="48"/>
    </row>
    <row r="9" spans="2:2" ht="46.2" customHeight="1" thickBot="1" x14ac:dyDescent="0.35">
      <c r="B9" s="14" t="s">
        <v>77</v>
      </c>
    </row>
    <row r="10" spans="2:2" ht="11.4" customHeight="1" thickBot="1" x14ac:dyDescent="0.35">
      <c r="B10" s="48"/>
    </row>
    <row r="11" spans="2:2" ht="44.4" customHeight="1" thickBot="1" x14ac:dyDescent="0.35">
      <c r="B11" s="14" t="s">
        <v>76</v>
      </c>
    </row>
    <row r="12" spans="2:2" ht="13.8" customHeight="1" thickBot="1" x14ac:dyDescent="0.35">
      <c r="B12" s="48"/>
    </row>
    <row r="13" spans="2:2" ht="32.4" customHeight="1" thickBot="1" x14ac:dyDescent="0.35">
      <c r="B13" s="14" t="s">
        <v>75</v>
      </c>
    </row>
    <row r="14" spans="2:2" ht="12.6" customHeight="1" thickBot="1" x14ac:dyDescent="0.35">
      <c r="B14" s="48"/>
    </row>
    <row r="15" spans="2:2" ht="32.4" customHeight="1" thickBot="1" x14ac:dyDescent="0.35">
      <c r="B15" s="14" t="s">
        <v>74</v>
      </c>
    </row>
    <row r="16" spans="2:2" x14ac:dyDescent="0.3">
      <c r="B16" s="34"/>
    </row>
    <row r="17" spans="2:3" ht="58.2" customHeight="1" x14ac:dyDescent="0.3">
      <c r="B17" s="67" t="s">
        <v>46</v>
      </c>
      <c r="C17" s="66"/>
    </row>
    <row r="18" spans="2:3" ht="15" thickBot="1" x14ac:dyDescent="0.35"/>
    <row r="19" spans="2:3" ht="15" thickBot="1" x14ac:dyDescent="0.35">
      <c r="B19" s="17" t="s">
        <v>38</v>
      </c>
      <c r="C19" s="17" t="s">
        <v>9</v>
      </c>
    </row>
    <row r="20" spans="2:3" ht="15" thickBot="1" x14ac:dyDescent="0.35">
      <c r="B20" s="16" t="s">
        <v>10</v>
      </c>
      <c r="C20" s="16">
        <v>4</v>
      </c>
    </row>
    <row r="21" spans="2:3" ht="15" thickBot="1" x14ac:dyDescent="0.35">
      <c r="B21" s="11" t="s">
        <v>11</v>
      </c>
      <c r="C21" s="12">
        <v>3</v>
      </c>
    </row>
    <row r="22" spans="2:3" ht="15" thickBot="1" x14ac:dyDescent="0.35">
      <c r="B22" s="11" t="s">
        <v>12</v>
      </c>
      <c r="C22" s="12">
        <v>2</v>
      </c>
    </row>
    <row r="23" spans="2:3" ht="15" thickBot="1" x14ac:dyDescent="0.35">
      <c r="B23" s="11" t="s">
        <v>13</v>
      </c>
      <c r="C23" s="12">
        <v>1</v>
      </c>
    </row>
    <row r="25" spans="2:3" ht="70.8" customHeight="1" x14ac:dyDescent="0.3">
      <c r="B25" s="41" t="s">
        <v>47</v>
      </c>
    </row>
    <row r="26" spans="2:3" ht="16.2" customHeight="1" x14ac:dyDescent="0.3">
      <c r="B26" s="41"/>
    </row>
    <row r="27" spans="2:3" ht="18.600000000000001" customHeight="1" x14ac:dyDescent="0.3">
      <c r="B27" s="67" t="s">
        <v>44</v>
      </c>
      <c r="C27" s="66"/>
    </row>
  </sheetData>
  <mergeCells count="2">
    <mergeCell ref="B17:C17"/>
    <mergeCell ref="B27:C2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0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O9" sqref="O9:O20"/>
    </sheetView>
  </sheetViews>
  <sheetFormatPr defaultRowHeight="14.4" x14ac:dyDescent="0.3"/>
  <cols>
    <col min="1" max="1" width="12.6640625" customWidth="1"/>
    <col min="2" max="2" width="19.109375" style="27" customWidth="1"/>
    <col min="3" max="6" width="3.33203125" customWidth="1"/>
    <col min="7" max="7" width="3.21875" customWidth="1"/>
    <col min="8" max="8" width="16.5546875" customWidth="1"/>
    <col min="9" max="9" width="21.109375" customWidth="1"/>
    <col min="10" max="10" width="20.109375" customWidth="1"/>
    <col min="11" max="11" width="14.109375" customWidth="1"/>
    <col min="12" max="12" width="14.33203125" style="1" customWidth="1"/>
    <col min="13" max="13" width="16.33203125" customWidth="1"/>
    <col min="14" max="14" width="15.109375" customWidth="1"/>
    <col min="15" max="15" width="15.109375" style="54" customWidth="1"/>
    <col min="16" max="16" width="14" style="1" customWidth="1"/>
    <col min="17" max="17" width="21.109375" customWidth="1"/>
  </cols>
  <sheetData>
    <row r="1" spans="1:17" x14ac:dyDescent="0.3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3" spans="1:17" ht="20.399999999999999" customHeight="1" x14ac:dyDescent="0.3">
      <c r="A3" s="68" t="s">
        <v>15</v>
      </c>
      <c r="B3" s="69"/>
      <c r="C3" s="70"/>
      <c r="D3" s="64"/>
      <c r="E3" s="64"/>
      <c r="F3" s="64"/>
      <c r="G3" s="47"/>
      <c r="H3" s="36">
        <v>4</v>
      </c>
      <c r="I3" s="10"/>
      <c r="J3" s="71" t="s">
        <v>14</v>
      </c>
      <c r="K3" s="66"/>
      <c r="L3" s="66"/>
      <c r="M3" s="66"/>
      <c r="N3" s="66"/>
      <c r="O3" s="55"/>
      <c r="P3" s="37">
        <v>4</v>
      </c>
      <c r="Q3" s="10"/>
    </row>
    <row r="4" spans="1:17" ht="15" thickBot="1" x14ac:dyDescent="0.35"/>
    <row r="5" spans="1:17" s="24" customFormat="1" ht="60" customHeight="1" thickBot="1" x14ac:dyDescent="0.3">
      <c r="A5" s="80" t="s">
        <v>29</v>
      </c>
      <c r="B5" s="82" t="s">
        <v>16</v>
      </c>
      <c r="C5" s="84" t="s">
        <v>48</v>
      </c>
      <c r="D5" s="85"/>
      <c r="E5" s="85"/>
      <c r="F5" s="85"/>
      <c r="G5" s="86"/>
      <c r="H5" s="78" t="s">
        <v>17</v>
      </c>
      <c r="I5" s="78" t="s">
        <v>18</v>
      </c>
      <c r="J5" s="23" t="s">
        <v>19</v>
      </c>
      <c r="K5" s="23" t="s">
        <v>21</v>
      </c>
      <c r="L5" s="72" t="s">
        <v>23</v>
      </c>
      <c r="M5" s="74" t="s">
        <v>24</v>
      </c>
      <c r="N5" s="75"/>
      <c r="O5" s="75"/>
      <c r="P5" s="76"/>
      <c r="Q5" s="78" t="s">
        <v>25</v>
      </c>
    </row>
    <row r="6" spans="1:17" s="24" customFormat="1" ht="99.6" customHeight="1" thickBot="1" x14ac:dyDescent="0.3">
      <c r="A6" s="81"/>
      <c r="B6" s="83"/>
      <c r="C6" s="87"/>
      <c r="D6" s="88"/>
      <c r="E6" s="88"/>
      <c r="F6" s="88"/>
      <c r="G6" s="89"/>
      <c r="H6" s="79"/>
      <c r="I6" s="79"/>
      <c r="J6" s="25" t="s">
        <v>20</v>
      </c>
      <c r="K6" s="25" t="s">
        <v>22</v>
      </c>
      <c r="L6" s="73"/>
      <c r="M6" s="25" t="s">
        <v>26</v>
      </c>
      <c r="N6" s="25" t="s">
        <v>27</v>
      </c>
      <c r="O6" s="56" t="s">
        <v>49</v>
      </c>
      <c r="P6" s="26" t="s">
        <v>28</v>
      </c>
      <c r="Q6" s="79"/>
    </row>
    <row r="7" spans="1:17" ht="84" customHeight="1" thickBot="1" x14ac:dyDescent="0.35">
      <c r="A7" s="20">
        <v>1</v>
      </c>
      <c r="B7" s="60" t="s">
        <v>55</v>
      </c>
      <c r="C7" s="49">
        <v>1</v>
      </c>
      <c r="D7" s="49"/>
      <c r="E7" s="49"/>
      <c r="F7" s="49"/>
      <c r="G7" s="49"/>
      <c r="H7" s="63" t="s">
        <v>69</v>
      </c>
      <c r="I7" s="63" t="s">
        <v>70</v>
      </c>
      <c r="J7" s="63" t="s">
        <v>71</v>
      </c>
      <c r="K7" s="63" t="s">
        <v>72</v>
      </c>
      <c r="L7" s="45">
        <v>4</v>
      </c>
      <c r="M7" s="43"/>
      <c r="N7" s="43"/>
      <c r="O7" s="57">
        <v>4</v>
      </c>
      <c r="P7" s="44">
        <v>3</v>
      </c>
      <c r="Q7" s="42"/>
    </row>
    <row r="8" spans="1:17" ht="80.400000000000006" customHeight="1" thickBot="1" x14ac:dyDescent="0.35">
      <c r="A8" s="21">
        <f>A7+1</f>
        <v>2</v>
      </c>
      <c r="B8" s="60" t="s">
        <v>56</v>
      </c>
      <c r="C8" s="53"/>
      <c r="D8" s="53"/>
      <c r="E8" s="50"/>
      <c r="F8" s="50"/>
      <c r="G8" s="50"/>
      <c r="H8" s="31"/>
      <c r="I8" s="31"/>
      <c r="J8" s="31"/>
      <c r="K8" s="31"/>
      <c r="L8" s="45"/>
      <c r="M8" s="43"/>
      <c r="N8" s="43"/>
      <c r="O8" s="57"/>
      <c r="P8" s="44"/>
      <c r="Q8" s="42"/>
    </row>
    <row r="9" spans="1:17" ht="63.6" customHeight="1" thickBot="1" x14ac:dyDescent="0.35">
      <c r="A9" s="21">
        <f t="shared" ref="A9:A21" si="0">A8+1</f>
        <v>3</v>
      </c>
      <c r="B9" s="61" t="s">
        <v>57</v>
      </c>
      <c r="C9" s="51">
        <v>1</v>
      </c>
      <c r="D9" s="51"/>
      <c r="E9" s="51"/>
      <c r="F9" s="51"/>
      <c r="G9" s="51"/>
      <c r="H9" s="31"/>
      <c r="I9" s="31"/>
      <c r="J9" s="31"/>
      <c r="K9" s="31"/>
      <c r="L9" s="45">
        <v>4</v>
      </c>
      <c r="M9" s="43"/>
      <c r="N9" s="43"/>
      <c r="O9" s="57">
        <v>4</v>
      </c>
      <c r="P9" s="44">
        <v>3</v>
      </c>
      <c r="Q9" s="42"/>
    </row>
    <row r="10" spans="1:17" ht="41.4" customHeight="1" thickBot="1" x14ac:dyDescent="0.35">
      <c r="A10" s="21">
        <f t="shared" si="0"/>
        <v>4</v>
      </c>
      <c r="B10" s="61" t="s">
        <v>58</v>
      </c>
      <c r="C10" s="52">
        <v>1</v>
      </c>
      <c r="D10" s="52"/>
      <c r="E10" s="52"/>
      <c r="F10" s="52"/>
      <c r="G10" s="52"/>
      <c r="H10" s="32"/>
      <c r="I10" s="32"/>
      <c r="J10" s="32"/>
      <c r="K10" s="32"/>
      <c r="L10" s="45">
        <v>4</v>
      </c>
      <c r="M10" s="43"/>
      <c r="N10" s="43"/>
      <c r="O10" s="57">
        <v>4</v>
      </c>
      <c r="P10" s="44">
        <v>3</v>
      </c>
      <c r="Q10" s="46"/>
    </row>
    <row r="11" spans="1:17" ht="69" customHeight="1" thickBot="1" x14ac:dyDescent="0.35">
      <c r="A11" s="21">
        <f t="shared" si="0"/>
        <v>5</v>
      </c>
      <c r="B11" s="62" t="s">
        <v>59</v>
      </c>
      <c r="C11" s="49">
        <v>1</v>
      </c>
      <c r="D11" s="49"/>
      <c r="E11" s="49"/>
      <c r="F11" s="49"/>
      <c r="G11" s="49"/>
      <c r="H11" s="30"/>
      <c r="I11" s="30"/>
      <c r="J11" s="30"/>
      <c r="K11" s="30"/>
      <c r="L11" s="45">
        <v>4</v>
      </c>
      <c r="M11" s="43"/>
      <c r="N11" s="43"/>
      <c r="O11" s="57">
        <v>4</v>
      </c>
      <c r="P11" s="44">
        <v>3</v>
      </c>
      <c r="Q11" s="46"/>
    </row>
    <row r="12" spans="1:17" ht="51.6" customHeight="1" thickBot="1" x14ac:dyDescent="0.35">
      <c r="A12" s="21">
        <f t="shared" si="0"/>
        <v>6</v>
      </c>
      <c r="B12" s="60" t="s">
        <v>60</v>
      </c>
      <c r="C12" s="49">
        <v>1</v>
      </c>
      <c r="D12" s="49"/>
      <c r="E12" s="49"/>
      <c r="F12" s="49"/>
      <c r="G12" s="49"/>
      <c r="H12" s="30"/>
      <c r="I12" s="30"/>
      <c r="J12" s="30"/>
      <c r="K12" s="30"/>
      <c r="L12" s="45">
        <v>4</v>
      </c>
      <c r="M12" s="43"/>
      <c r="N12" s="43"/>
      <c r="O12" s="57">
        <v>4</v>
      </c>
      <c r="P12" s="44">
        <v>3</v>
      </c>
      <c r="Q12" s="46"/>
    </row>
    <row r="13" spans="1:17" ht="43.2" customHeight="1" thickBot="1" x14ac:dyDescent="0.35">
      <c r="A13" s="21">
        <f>A12+1</f>
        <v>7</v>
      </c>
      <c r="B13" s="60" t="s">
        <v>61</v>
      </c>
      <c r="C13" s="49">
        <v>1</v>
      </c>
      <c r="D13" s="49"/>
      <c r="E13" s="49"/>
      <c r="F13" s="49"/>
      <c r="G13" s="49"/>
      <c r="H13" s="30"/>
      <c r="I13" s="30"/>
      <c r="J13" s="30"/>
      <c r="K13" s="30"/>
      <c r="L13" s="45">
        <v>4</v>
      </c>
      <c r="M13" s="43"/>
      <c r="N13" s="43"/>
      <c r="O13" s="57">
        <v>4</v>
      </c>
      <c r="P13" s="44">
        <v>3</v>
      </c>
      <c r="Q13" s="46"/>
    </row>
    <row r="14" spans="1:17" ht="28.2" customHeight="1" thickBot="1" x14ac:dyDescent="0.35">
      <c r="A14" s="21">
        <f t="shared" si="0"/>
        <v>8</v>
      </c>
      <c r="B14" s="60" t="s">
        <v>62</v>
      </c>
      <c r="C14" s="49">
        <v>2</v>
      </c>
      <c r="D14" s="49"/>
      <c r="E14" s="49"/>
      <c r="F14" s="49"/>
      <c r="G14" s="49"/>
      <c r="H14" s="30"/>
      <c r="I14" s="30"/>
      <c r="J14" s="30"/>
      <c r="K14" s="30"/>
      <c r="L14" s="45">
        <v>4</v>
      </c>
      <c r="M14" s="43"/>
      <c r="N14" s="43"/>
      <c r="O14" s="57">
        <v>4</v>
      </c>
      <c r="P14" s="44">
        <v>3</v>
      </c>
      <c r="Q14" s="46"/>
    </row>
    <row r="15" spans="1:17" ht="45" customHeight="1" thickBot="1" x14ac:dyDescent="0.35">
      <c r="A15" s="21">
        <f t="shared" si="0"/>
        <v>9</v>
      </c>
      <c r="B15" s="60" t="s">
        <v>63</v>
      </c>
      <c r="C15" s="49">
        <v>2</v>
      </c>
      <c r="D15" s="49"/>
      <c r="E15" s="49"/>
      <c r="F15" s="49"/>
      <c r="G15" s="49"/>
      <c r="H15" s="30"/>
      <c r="I15" s="30"/>
      <c r="J15" s="30"/>
      <c r="K15" s="30"/>
      <c r="L15" s="45">
        <v>4</v>
      </c>
      <c r="M15" s="43"/>
      <c r="N15" s="43"/>
      <c r="O15" s="57">
        <v>4</v>
      </c>
      <c r="P15" s="44">
        <v>3</v>
      </c>
      <c r="Q15" s="46"/>
    </row>
    <row r="16" spans="1:17" ht="59.4" customHeight="1" thickBot="1" x14ac:dyDescent="0.35">
      <c r="A16" s="21">
        <f t="shared" si="0"/>
        <v>10</v>
      </c>
      <c r="B16" s="60" t="s">
        <v>64</v>
      </c>
      <c r="C16" s="49">
        <v>1</v>
      </c>
      <c r="D16" s="49"/>
      <c r="E16" s="49"/>
      <c r="F16" s="49"/>
      <c r="G16" s="49"/>
      <c r="H16" s="30"/>
      <c r="I16" s="30"/>
      <c r="J16" s="30"/>
      <c r="K16" s="30"/>
      <c r="L16" s="45">
        <v>4</v>
      </c>
      <c r="M16" s="43"/>
      <c r="N16" s="43"/>
      <c r="O16" s="57">
        <v>4</v>
      </c>
      <c r="P16" s="44">
        <v>3</v>
      </c>
      <c r="Q16" s="46"/>
    </row>
    <row r="17" spans="1:17" ht="52.8" customHeight="1" thickBot="1" x14ac:dyDescent="0.35">
      <c r="A17" s="21">
        <f>A16+1</f>
        <v>11</v>
      </c>
      <c r="B17" s="60" t="s">
        <v>65</v>
      </c>
      <c r="C17" s="49">
        <v>1</v>
      </c>
      <c r="D17" s="49"/>
      <c r="E17" s="49"/>
      <c r="F17" s="49"/>
      <c r="G17" s="49"/>
      <c r="H17" s="30"/>
      <c r="I17" s="30"/>
      <c r="J17" s="30"/>
      <c r="K17" s="30"/>
      <c r="L17" s="45">
        <v>4</v>
      </c>
      <c r="M17" s="43"/>
      <c r="N17" s="43"/>
      <c r="O17" s="57">
        <v>4</v>
      </c>
      <c r="P17" s="44">
        <v>3</v>
      </c>
      <c r="Q17" s="46"/>
    </row>
    <row r="18" spans="1:17" ht="61.2" customHeight="1" thickBot="1" x14ac:dyDescent="0.35">
      <c r="A18" s="21">
        <f t="shared" si="0"/>
        <v>12</v>
      </c>
      <c r="B18" s="60" t="s">
        <v>66</v>
      </c>
      <c r="C18" s="49">
        <v>1</v>
      </c>
      <c r="D18" s="49"/>
      <c r="E18" s="49"/>
      <c r="F18" s="49"/>
      <c r="G18" s="49"/>
      <c r="H18" s="30"/>
      <c r="I18" s="30"/>
      <c r="J18" s="30"/>
      <c r="K18" s="30"/>
      <c r="L18" s="45">
        <v>4</v>
      </c>
      <c r="M18" s="43"/>
      <c r="N18" s="43"/>
      <c r="O18" s="57">
        <v>4</v>
      </c>
      <c r="P18" s="44">
        <v>3</v>
      </c>
      <c r="Q18" s="46"/>
    </row>
    <row r="19" spans="1:17" ht="80.400000000000006" customHeight="1" thickBot="1" x14ac:dyDescent="0.35">
      <c r="A19" s="21">
        <f t="shared" si="0"/>
        <v>13</v>
      </c>
      <c r="B19" s="60" t="s">
        <v>67</v>
      </c>
      <c r="C19" s="49">
        <v>1</v>
      </c>
      <c r="D19" s="49"/>
      <c r="E19" s="49"/>
      <c r="F19" s="49"/>
      <c r="G19" s="49"/>
      <c r="H19" s="30"/>
      <c r="I19" s="30"/>
      <c r="J19" s="30"/>
      <c r="K19" s="30"/>
      <c r="L19" s="45">
        <v>4</v>
      </c>
      <c r="M19" s="43"/>
      <c r="N19" s="43"/>
      <c r="O19" s="57">
        <v>4</v>
      </c>
      <c r="P19" s="44">
        <v>3</v>
      </c>
      <c r="Q19" s="46"/>
    </row>
    <row r="20" spans="1:17" ht="90.6" customHeight="1" thickBot="1" x14ac:dyDescent="0.35">
      <c r="A20" s="21">
        <f>A19+1</f>
        <v>14</v>
      </c>
      <c r="B20" s="60" t="s">
        <v>68</v>
      </c>
      <c r="C20" s="49">
        <v>2</v>
      </c>
      <c r="D20" s="49"/>
      <c r="E20" s="30"/>
      <c r="F20" s="30"/>
      <c r="G20" s="30"/>
      <c r="H20" s="30"/>
      <c r="I20" s="30"/>
      <c r="J20" s="30"/>
      <c r="K20" s="30"/>
      <c r="L20" s="45">
        <v>4</v>
      </c>
      <c r="M20" s="43"/>
      <c r="N20" s="43"/>
      <c r="O20" s="57">
        <v>4</v>
      </c>
      <c r="P20" s="44">
        <v>3</v>
      </c>
      <c r="Q20" s="35"/>
    </row>
    <row r="21" spans="1:17" ht="88.95" customHeight="1" thickBot="1" x14ac:dyDescent="0.35">
      <c r="A21" s="22">
        <f t="shared" si="0"/>
        <v>15</v>
      </c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5"/>
      <c r="M21" s="40"/>
      <c r="N21" s="40"/>
      <c r="O21" s="58"/>
      <c r="P21" s="35"/>
      <c r="Q21" s="35"/>
    </row>
    <row r="24" spans="1:17" x14ac:dyDescent="0.3">
      <c r="Q24" s="1"/>
    </row>
    <row r="25" spans="1:17" x14ac:dyDescent="0.3">
      <c r="Q25" s="1"/>
    </row>
    <row r="26" spans="1:17" x14ac:dyDescent="0.3">
      <c r="A26" t="s">
        <v>41</v>
      </c>
      <c r="Q26" s="1"/>
    </row>
    <row r="27" spans="1:17" ht="58.2" customHeight="1" x14ac:dyDescent="0.3">
      <c r="A27" s="38" t="s">
        <v>42</v>
      </c>
      <c r="B27" s="39" t="s">
        <v>43</v>
      </c>
      <c r="Q27" s="1"/>
    </row>
    <row r="28" spans="1:17" x14ac:dyDescent="0.3">
      <c r="Q28" s="1"/>
    </row>
    <row r="29" spans="1:17" x14ac:dyDescent="0.3">
      <c r="Q29" s="1"/>
    </row>
    <row r="30" spans="1:17" x14ac:dyDescent="0.3">
      <c r="Q30" s="1"/>
    </row>
  </sheetData>
  <sheetProtection formatCells="0" formatColumns="0" formatRows="0"/>
  <mergeCells count="11">
    <mergeCell ref="Q5:Q6"/>
    <mergeCell ref="A5:A6"/>
    <mergeCell ref="B5:B6"/>
    <mergeCell ref="H5:H6"/>
    <mergeCell ref="I5:I6"/>
    <mergeCell ref="C5:G6"/>
    <mergeCell ref="A3:C3"/>
    <mergeCell ref="J3:N3"/>
    <mergeCell ref="L5:L6"/>
    <mergeCell ref="M5:P5"/>
    <mergeCell ref="A1:K1"/>
  </mergeCells>
  <pageMargins left="0.7" right="0.7" top="0.75" bottom="0.75" header="0.3" footer="0.3"/>
  <pageSetup orientation="landscape" r:id="rId1"/>
  <headerFooter>
    <oddHeader>&amp;LCMPE 462 Course Evaluation, Fall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6"/>
  <sheetViews>
    <sheetView tabSelected="1" zoomScale="80" zoomScaleNormal="80" workbookViewId="0">
      <selection activeCell="B4" sqref="B4:K10"/>
    </sheetView>
  </sheetViews>
  <sheetFormatPr defaultRowHeight="14.4" x14ac:dyDescent="0.3"/>
  <cols>
    <col min="1" max="1" width="19.33203125" customWidth="1"/>
    <col min="2" max="2" width="14.6640625" style="1" customWidth="1"/>
    <col min="3" max="3" width="12.6640625" style="1" customWidth="1"/>
    <col min="4" max="4" width="15.6640625" style="1" customWidth="1"/>
    <col min="5" max="5" width="12" style="15" customWidth="1"/>
    <col min="6" max="6" width="13.5546875" style="1" customWidth="1"/>
    <col min="7" max="7" width="16.5546875" style="1" customWidth="1"/>
    <col min="8" max="8" width="18.44140625" style="15" customWidth="1"/>
    <col min="9" max="9" width="16.6640625" customWidth="1"/>
    <col min="11" max="11" width="8.88671875" style="97"/>
  </cols>
  <sheetData>
    <row r="1" spans="1:11" x14ac:dyDescent="0.3">
      <c r="B1" s="90" t="s">
        <v>30</v>
      </c>
      <c r="C1" s="91"/>
      <c r="D1" s="91"/>
      <c r="E1" s="91"/>
      <c r="F1" s="91"/>
      <c r="G1" s="91"/>
    </row>
    <row r="3" spans="1:11" ht="41.4" customHeight="1" x14ac:dyDescent="0.3">
      <c r="B3" s="18" t="s">
        <v>31</v>
      </c>
      <c r="C3" s="18" t="s">
        <v>32</v>
      </c>
      <c r="D3" s="18" t="s">
        <v>33</v>
      </c>
      <c r="E3" s="19" t="s">
        <v>35</v>
      </c>
      <c r="F3" s="18" t="s">
        <v>37</v>
      </c>
      <c r="G3" s="18" t="s">
        <v>34</v>
      </c>
      <c r="H3" s="19" t="s">
        <v>36</v>
      </c>
      <c r="I3" s="19" t="s">
        <v>52</v>
      </c>
      <c r="J3" s="19" t="s">
        <v>50</v>
      </c>
      <c r="K3" s="98" t="s">
        <v>51</v>
      </c>
    </row>
    <row r="4" spans="1:11" x14ac:dyDescent="0.3">
      <c r="B4" s="59">
        <v>1</v>
      </c>
      <c r="C4" s="59">
        <f t="shared" ref="C4:C10" si="0">SUMIFS(survey_column,so_col1,"="&amp;B4)+SUMIFS(survey_column,so_col2,"="&amp;B4)+SUMIFS(survey_column,so_col3,"="&amp;B4)+SUMIFS(survey_column,so_col4,"="&amp;B4)+SUMIFS(survey_column,so_col5,"="&amp;B4)</f>
        <v>40</v>
      </c>
      <c r="D4" s="59">
        <f t="shared" ref="D4:D10" si="1">COUNTIF(so_cols_all,B4)*no_who_answered_survey</f>
        <v>40</v>
      </c>
      <c r="E4" s="95">
        <f>IF(D4&gt;0,C4/D4," ")</f>
        <v>1</v>
      </c>
      <c r="F4" s="59">
        <f t="shared" ref="F4:F10" si="2">SUMIFS(direct_measurement_column,so_col1,"="&amp;B4)+SUMIFS(direct_measurement_column,so_col2,"="&amp;B4)+SUMIFS(direct_measurement_column,so_col3,"="&amp;B4)+SUMIFS(direct_measurement_column,so_col4,"="&amp;B4)+SUMIFS(direct_measurement_column,so_col5,"="&amp;B4)</f>
        <v>30</v>
      </c>
      <c r="G4" s="59">
        <f t="shared" ref="G4:G10" si="3">COUNTIF(so_cols_all,B4)*no_in_class</f>
        <v>40</v>
      </c>
      <c r="H4" s="95">
        <f>IF(G4&gt;0,F4/G4," ")</f>
        <v>0.75</v>
      </c>
      <c r="I4" s="59">
        <f t="shared" ref="I4:I10" si="4">(SUMIFS(direct_measurement_avg_column,so_col1,"="&amp;B4)+SUMIFS(direct_measurement_avg_column,so_col2,"="&amp;B4)+SUMIFS(direct_measurement_avg_column,so_col3,"="&amp;B4)+SUMIFS(direct_measurement_avg_column,so_col4,"="&amp;B4)+SUMIFS(direct_measurement_avg_column,so_col5,"="&amp;B4))*no_in_class</f>
        <v>160</v>
      </c>
      <c r="J4" s="59">
        <f t="shared" ref="J4:J10" si="5">COUNTIF(so_cols_all,B4)*no_in_class</f>
        <v>40</v>
      </c>
      <c r="K4" s="96">
        <f>IF(J4&gt;0,I4/J4,"--")</f>
        <v>4</v>
      </c>
    </row>
    <row r="5" spans="1:11" x14ac:dyDescent="0.3">
      <c r="B5" s="59">
        <v>2</v>
      </c>
      <c r="C5" s="59">
        <f t="shared" si="0"/>
        <v>12</v>
      </c>
      <c r="D5" s="59">
        <f t="shared" si="1"/>
        <v>12</v>
      </c>
      <c r="E5" s="95">
        <f t="shared" ref="E5:E10" si="6">IF(D5&gt;0,C5/D5," ")</f>
        <v>1</v>
      </c>
      <c r="F5" s="59">
        <f t="shared" si="2"/>
        <v>9</v>
      </c>
      <c r="G5" s="59">
        <f t="shared" si="3"/>
        <v>12</v>
      </c>
      <c r="H5" s="95">
        <f t="shared" ref="H5:H10" si="7">IF(G5&gt;0,F5/G5," ")</f>
        <v>0.75</v>
      </c>
      <c r="I5" s="59">
        <f t="shared" si="4"/>
        <v>48</v>
      </c>
      <c r="J5" s="59">
        <f t="shared" si="5"/>
        <v>12</v>
      </c>
      <c r="K5" s="96">
        <f t="shared" ref="K5:K10" si="8">IF(J5&gt;0,I5/J5,"--")</f>
        <v>4</v>
      </c>
    </row>
    <row r="6" spans="1:11" x14ac:dyDescent="0.3">
      <c r="B6" s="59">
        <v>3</v>
      </c>
      <c r="C6" s="59">
        <f t="shared" si="0"/>
        <v>0</v>
      </c>
      <c r="D6" s="59">
        <f t="shared" si="1"/>
        <v>0</v>
      </c>
      <c r="E6" s="95" t="str">
        <f t="shared" si="6"/>
        <v xml:space="preserve"> </v>
      </c>
      <c r="F6" s="59">
        <f t="shared" si="2"/>
        <v>0</v>
      </c>
      <c r="G6" s="59">
        <f t="shared" si="3"/>
        <v>0</v>
      </c>
      <c r="H6" s="95" t="str">
        <f t="shared" si="7"/>
        <v xml:space="preserve"> </v>
      </c>
      <c r="I6" s="59">
        <f t="shared" si="4"/>
        <v>0</v>
      </c>
      <c r="J6" s="59">
        <f t="shared" si="5"/>
        <v>0</v>
      </c>
      <c r="K6" s="96" t="str">
        <f t="shared" si="8"/>
        <v>--</v>
      </c>
    </row>
    <row r="7" spans="1:11" x14ac:dyDescent="0.3">
      <c r="B7" s="59">
        <v>4</v>
      </c>
      <c r="C7" s="59">
        <f t="shared" si="0"/>
        <v>0</v>
      </c>
      <c r="D7" s="59">
        <f t="shared" si="1"/>
        <v>0</v>
      </c>
      <c r="E7" s="95" t="str">
        <f t="shared" si="6"/>
        <v xml:space="preserve"> </v>
      </c>
      <c r="F7" s="59">
        <f t="shared" si="2"/>
        <v>0</v>
      </c>
      <c r="G7" s="59">
        <f t="shared" si="3"/>
        <v>0</v>
      </c>
      <c r="H7" s="95" t="str">
        <f t="shared" si="7"/>
        <v xml:space="preserve"> </v>
      </c>
      <c r="I7" s="59">
        <f t="shared" si="4"/>
        <v>0</v>
      </c>
      <c r="J7" s="59">
        <f t="shared" si="5"/>
        <v>0</v>
      </c>
      <c r="K7" s="96" t="str">
        <f t="shared" si="8"/>
        <v>--</v>
      </c>
    </row>
    <row r="8" spans="1:11" x14ac:dyDescent="0.3">
      <c r="B8" s="59">
        <v>5</v>
      </c>
      <c r="C8" s="59">
        <f t="shared" si="0"/>
        <v>0</v>
      </c>
      <c r="D8" s="59">
        <f t="shared" si="1"/>
        <v>0</v>
      </c>
      <c r="E8" s="95" t="str">
        <f t="shared" si="6"/>
        <v xml:space="preserve"> </v>
      </c>
      <c r="F8" s="59">
        <f t="shared" si="2"/>
        <v>0</v>
      </c>
      <c r="G8" s="59">
        <f t="shared" si="3"/>
        <v>0</v>
      </c>
      <c r="H8" s="95" t="str">
        <f t="shared" si="7"/>
        <v xml:space="preserve"> </v>
      </c>
      <c r="I8" s="59">
        <f t="shared" si="4"/>
        <v>0</v>
      </c>
      <c r="J8" s="59">
        <f t="shared" si="5"/>
        <v>0</v>
      </c>
      <c r="K8" s="96" t="str">
        <f t="shared" si="8"/>
        <v>--</v>
      </c>
    </row>
    <row r="9" spans="1:11" x14ac:dyDescent="0.3">
      <c r="B9" s="59">
        <v>6</v>
      </c>
      <c r="C9" s="59">
        <f t="shared" si="0"/>
        <v>0</v>
      </c>
      <c r="D9" s="59">
        <f t="shared" si="1"/>
        <v>0</v>
      </c>
      <c r="E9" s="95" t="str">
        <f t="shared" si="6"/>
        <v xml:space="preserve"> </v>
      </c>
      <c r="F9" s="59">
        <f t="shared" si="2"/>
        <v>0</v>
      </c>
      <c r="G9" s="59">
        <f t="shared" si="3"/>
        <v>0</v>
      </c>
      <c r="H9" s="95" t="str">
        <f t="shared" si="7"/>
        <v xml:space="preserve"> </v>
      </c>
      <c r="I9" s="59">
        <f t="shared" si="4"/>
        <v>0</v>
      </c>
      <c r="J9" s="59">
        <f t="shared" si="5"/>
        <v>0</v>
      </c>
      <c r="K9" s="96" t="str">
        <f t="shared" si="8"/>
        <v>--</v>
      </c>
    </row>
    <row r="10" spans="1:11" x14ac:dyDescent="0.3">
      <c r="B10" s="59">
        <v>7</v>
      </c>
      <c r="C10" s="59">
        <f t="shared" si="0"/>
        <v>0</v>
      </c>
      <c r="D10" s="59">
        <f t="shared" si="1"/>
        <v>0</v>
      </c>
      <c r="E10" s="95" t="str">
        <f t="shared" si="6"/>
        <v xml:space="preserve"> </v>
      </c>
      <c r="F10" s="59">
        <f t="shared" si="2"/>
        <v>0</v>
      </c>
      <c r="G10" s="59">
        <f t="shared" si="3"/>
        <v>0</v>
      </c>
      <c r="H10" s="95" t="str">
        <f t="shared" si="7"/>
        <v xml:space="preserve"> </v>
      </c>
      <c r="I10" s="59">
        <f t="shared" si="4"/>
        <v>0</v>
      </c>
      <c r="J10" s="59">
        <f t="shared" si="5"/>
        <v>0</v>
      </c>
      <c r="K10" s="96" t="str">
        <f t="shared" si="8"/>
        <v>--</v>
      </c>
    </row>
    <row r="14" spans="1:11" ht="15" thickBot="1" x14ac:dyDescent="0.35"/>
    <row r="15" spans="1:11" ht="97.2" customHeight="1" thickTop="1" thickBot="1" x14ac:dyDescent="0.35">
      <c r="A15" s="33" t="s">
        <v>40</v>
      </c>
      <c r="B15" s="92"/>
      <c r="C15" s="93"/>
      <c r="D15" s="93"/>
      <c r="E15" s="93"/>
      <c r="F15" s="93"/>
      <c r="G15" s="93"/>
      <c r="H15" s="94"/>
    </row>
    <row r="16" spans="1:11" ht="15" thickTop="1" x14ac:dyDescent="0.3"/>
    <row r="26" spans="1:1" ht="31.95" customHeight="1" x14ac:dyDescent="0.3">
      <c r="A26" s="28" t="s">
        <v>39</v>
      </c>
    </row>
  </sheetData>
  <mergeCells count="2">
    <mergeCell ref="B1:G1"/>
    <mergeCell ref="B15:H15"/>
  </mergeCells>
  <pageMargins left="0.7" right="0.7" top="0.75" bottom="0.75" header="0.3" footer="0.3"/>
  <pageSetup paperSize="9" orientation="landscape" r:id="rId1"/>
  <headerFooter>
    <oddHeader>&amp;LCMPE 462 Fall 2015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35C851FC52D24495D3EF0F82C296CE" ma:contentTypeVersion="" ma:contentTypeDescription="Create a new document." ma:contentTypeScope="" ma:versionID="0f33d12874ba270e62c08159800080f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3aad9280c7bc17f35f657eabd183f1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F55E00E-7D38-4F18-9868-161D862F87C0}"/>
</file>

<file path=customXml/itemProps2.xml><?xml version="1.0" encoding="utf-8"?>
<ds:datastoreItem xmlns:ds="http://schemas.openxmlformats.org/officeDocument/2006/customXml" ds:itemID="{F61E735F-53F0-4469-A684-107BB8986B17}"/>
</file>

<file path=customXml/itemProps3.xml><?xml version="1.0" encoding="utf-8"?>
<ds:datastoreItem xmlns:ds="http://schemas.openxmlformats.org/officeDocument/2006/customXml" ds:itemID="{729CF856-1F73-4CC3-9D7D-EBB4743FB8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Cover</vt:lpstr>
      <vt:lpstr>Explanations</vt:lpstr>
      <vt:lpstr>Evaluation</vt:lpstr>
      <vt:lpstr>Summary</vt:lpstr>
      <vt:lpstr>direct_measurement_avg_column</vt:lpstr>
      <vt:lpstr>direct_measurement_column</vt:lpstr>
      <vt:lpstr>no_in_class</vt:lpstr>
      <vt:lpstr>no_who_answered_survey</vt:lpstr>
      <vt:lpstr>Cover!Print_Area</vt:lpstr>
      <vt:lpstr>Evaluation!Print_Area</vt:lpstr>
      <vt:lpstr>Summary!Print_Area</vt:lpstr>
      <vt:lpstr>so_col1</vt:lpstr>
      <vt:lpstr>so_col2</vt:lpstr>
      <vt:lpstr>so_col3</vt:lpstr>
      <vt:lpstr>so_col4</vt:lpstr>
      <vt:lpstr>so_col5</vt:lpstr>
      <vt:lpstr>so_cols_all</vt:lpstr>
      <vt:lpstr>so_column</vt:lpstr>
      <vt:lpstr>survey_column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Zeki</dc:creator>
  <cp:lastModifiedBy>Zeki Bayram</cp:lastModifiedBy>
  <cp:lastPrinted>2016-03-01T14:03:46Z</cp:lastPrinted>
  <dcterms:created xsi:type="dcterms:W3CDTF">2015-08-31T20:53:35Z</dcterms:created>
  <dcterms:modified xsi:type="dcterms:W3CDTF">2018-11-27T11:18:50Z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0x010100D735C851FC52D24495D3EF0F82C296CE</vt:lpwstr>
  </property>
</Properties>
</file>